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520" windowHeight="9750" activeTab="3"/>
  </bookViews>
  <sheets>
    <sheet name="Chart" sheetId="2" r:id="rId1"/>
    <sheet name="LuLu's Financial Projection" sheetId="1" r:id="rId2"/>
    <sheet name="LuLu's Financial Projection 2" sheetId="3" r:id="rId3"/>
    <sheet name="LuLu's Financial Projection 3" sheetId="4" r:id="rId4"/>
  </sheets>
  <definedNames>
    <definedName name="_xlnm.Print_Area" localSheetId="3">'LuLu''s Financial Projection 3'!$A$16:$H$25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4" l="1"/>
  <c r="D6" i="4"/>
  <c r="E6" i="4"/>
  <c r="F6" i="4"/>
  <c r="G6" i="4"/>
  <c r="B6" i="4"/>
  <c r="D6" i="3"/>
  <c r="E6" i="3"/>
  <c r="F6" i="3"/>
  <c r="G6" i="3"/>
  <c r="C6" i="3"/>
  <c r="C6" i="1"/>
  <c r="D6" i="1"/>
  <c r="E6" i="1"/>
  <c r="F6" i="1"/>
  <c r="G6" i="1"/>
  <c r="B6" i="1"/>
  <c r="G13" i="4"/>
  <c r="F13" i="4"/>
  <c r="E13" i="4"/>
  <c r="D13" i="4"/>
  <c r="C13" i="4"/>
  <c r="B13" i="4"/>
  <c r="G12" i="4"/>
  <c r="F12" i="4"/>
  <c r="E12" i="4"/>
  <c r="D12" i="4"/>
  <c r="C12" i="4"/>
  <c r="B12" i="4"/>
  <c r="G10" i="4"/>
  <c r="F10" i="4"/>
  <c r="E10" i="4"/>
  <c r="D10" i="4"/>
  <c r="H10" i="4" s="1"/>
  <c r="C10" i="4"/>
  <c r="B10" i="4"/>
  <c r="G9" i="4"/>
  <c r="F9" i="4"/>
  <c r="E9" i="4"/>
  <c r="D9" i="4"/>
  <c r="C9" i="4"/>
  <c r="B9" i="4"/>
  <c r="G5" i="4"/>
  <c r="F5" i="4"/>
  <c r="E5" i="4"/>
  <c r="D5" i="4"/>
  <c r="C5" i="4"/>
  <c r="B5" i="4"/>
  <c r="H4" i="4"/>
  <c r="H2" i="4"/>
  <c r="H2" i="1"/>
  <c r="H2" i="3"/>
  <c r="G13" i="3"/>
  <c r="F13" i="3"/>
  <c r="E13" i="3"/>
  <c r="D13" i="3"/>
  <c r="C13" i="3"/>
  <c r="B13" i="3"/>
  <c r="H13" i="3" s="1"/>
  <c r="G12" i="3"/>
  <c r="F12" i="3"/>
  <c r="E12" i="3"/>
  <c r="D12" i="3"/>
  <c r="H12" i="3" s="1"/>
  <c r="C12" i="3"/>
  <c r="B12" i="3"/>
  <c r="G11" i="3"/>
  <c r="F11" i="3"/>
  <c r="E11" i="3"/>
  <c r="D11" i="3"/>
  <c r="C11" i="3"/>
  <c r="H11" i="3" s="1"/>
  <c r="B11" i="3"/>
  <c r="G10" i="3"/>
  <c r="G14" i="3" s="1"/>
  <c r="F10" i="3"/>
  <c r="F14" i="3" s="1"/>
  <c r="E10" i="3"/>
  <c r="D10" i="3"/>
  <c r="D14" i="3" s="1"/>
  <c r="C10" i="3"/>
  <c r="C14" i="3" s="1"/>
  <c r="C16" i="3" s="1"/>
  <c r="B10" i="3"/>
  <c r="H10" i="3" s="1"/>
  <c r="G9" i="3"/>
  <c r="F9" i="3"/>
  <c r="E9" i="3"/>
  <c r="E14" i="3" s="1"/>
  <c r="D9" i="3"/>
  <c r="C9" i="3"/>
  <c r="B9" i="3"/>
  <c r="H9" i="3" s="1"/>
  <c r="F16" i="3"/>
  <c r="D16" i="3"/>
  <c r="B6" i="3"/>
  <c r="G5" i="3"/>
  <c r="F5" i="3"/>
  <c r="E5" i="3"/>
  <c r="D5" i="3"/>
  <c r="C5" i="3"/>
  <c r="H5" i="3" s="1"/>
  <c r="B5" i="3"/>
  <c r="H4" i="3"/>
  <c r="H4" i="1"/>
  <c r="H9" i="1"/>
  <c r="H10" i="1"/>
  <c r="H11" i="1"/>
  <c r="H12" i="1"/>
  <c r="H13" i="1"/>
  <c r="H14" i="1"/>
  <c r="C14" i="1"/>
  <c r="D14" i="1"/>
  <c r="E14" i="1"/>
  <c r="F14" i="1"/>
  <c r="G14" i="1"/>
  <c r="B14" i="1"/>
  <c r="C10" i="1"/>
  <c r="D10" i="1"/>
  <c r="E10" i="1"/>
  <c r="F10" i="1"/>
  <c r="G10" i="1"/>
  <c r="C11" i="1"/>
  <c r="D11" i="1"/>
  <c r="E11" i="1"/>
  <c r="F11" i="1"/>
  <c r="G11" i="1"/>
  <c r="C12" i="1"/>
  <c r="D12" i="1"/>
  <c r="E12" i="1"/>
  <c r="F12" i="1"/>
  <c r="G12" i="1"/>
  <c r="C13" i="1"/>
  <c r="D13" i="1"/>
  <c r="E13" i="1"/>
  <c r="F13" i="1"/>
  <c r="G13" i="1"/>
  <c r="B13" i="1"/>
  <c r="B12" i="1"/>
  <c r="B11" i="1"/>
  <c r="B10" i="1"/>
  <c r="C9" i="1"/>
  <c r="D9" i="1"/>
  <c r="E9" i="1"/>
  <c r="F9" i="1"/>
  <c r="G9" i="1"/>
  <c r="B9" i="1"/>
  <c r="C5" i="1"/>
  <c r="D5" i="1"/>
  <c r="E5" i="1"/>
  <c r="F5" i="1"/>
  <c r="G5" i="1"/>
  <c r="C16" i="1"/>
  <c r="D16" i="1"/>
  <c r="E16" i="1"/>
  <c r="F16" i="1"/>
  <c r="G16" i="1"/>
  <c r="B16" i="1"/>
  <c r="B5" i="1"/>
  <c r="H6" i="4" l="1"/>
  <c r="G16" i="3"/>
  <c r="H12" i="4"/>
  <c r="H13" i="4"/>
  <c r="H5" i="4"/>
  <c r="H9" i="4"/>
  <c r="H16" i="1"/>
  <c r="H5" i="1"/>
  <c r="H6" i="1"/>
  <c r="E16" i="3"/>
  <c r="H6" i="3"/>
  <c r="B14" i="3"/>
  <c r="H14" i="3" s="1"/>
  <c r="F11" i="4" l="1"/>
  <c r="F14" i="4" s="1"/>
  <c r="F16" i="4" s="1"/>
  <c r="B11" i="4"/>
  <c r="G11" i="4"/>
  <c r="G14" i="4" s="1"/>
  <c r="G16" i="4" s="1"/>
  <c r="C11" i="4"/>
  <c r="C14" i="4" s="1"/>
  <c r="C16" i="4" s="1"/>
  <c r="E11" i="4"/>
  <c r="E14" i="4" s="1"/>
  <c r="E16" i="4" s="1"/>
  <c r="D11" i="4"/>
  <c r="D14" i="4" s="1"/>
  <c r="D16" i="4"/>
  <c r="B16" i="3"/>
  <c r="H16" i="3" s="1"/>
  <c r="H11" i="4" l="1"/>
  <c r="B14" i="4"/>
  <c r="B16" i="4" s="1"/>
  <c r="H16" i="4" s="1"/>
  <c r="H14" i="4" l="1"/>
</calcChain>
</file>

<file path=xl/sharedStrings.xml><?xml version="1.0" encoding="utf-8"?>
<sst xmlns="http://schemas.openxmlformats.org/spreadsheetml/2006/main" count="84" uniqueCount="23">
  <si>
    <t>Lulu's Candy Shop</t>
  </si>
  <si>
    <t>Six-Month Financial Projection</t>
  </si>
  <si>
    <t>January</t>
  </si>
  <si>
    <t>February</t>
  </si>
  <si>
    <t>March</t>
  </si>
  <si>
    <t>April</t>
  </si>
  <si>
    <t>May</t>
  </si>
  <si>
    <t>June</t>
  </si>
  <si>
    <t>Total</t>
  </si>
  <si>
    <t>Revenue</t>
  </si>
  <si>
    <t>Cost of Goods Sold</t>
  </si>
  <si>
    <t>Gross Margin</t>
  </si>
  <si>
    <t>Expenses</t>
  </si>
  <si>
    <t>Bonus</t>
  </si>
  <si>
    <t>Commission</t>
  </si>
  <si>
    <t>Kiosk Rental</t>
  </si>
  <si>
    <t>Marketing</t>
  </si>
  <si>
    <t>Equipment Repair and Maintenance</t>
  </si>
  <si>
    <t>Total Expenses</t>
  </si>
  <si>
    <t>Operating Income</t>
  </si>
  <si>
    <t>What-If Assumptions</t>
  </si>
  <si>
    <t>Margin</t>
  </si>
  <si>
    <t>Sales Revenue for Bonus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</si>
</sst>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43" formatCode="_(* #,##0.00_);_(* \(#,##0.00\);_(* &quot;-&quot;??_);_(@_)"/>
    <numFmt numFmtId="164" formatCode="mm/dd/yy;@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28"/>
      <color theme="1"/>
      <name val="Times New Roman"/>
      <family val="1"/>
    </font>
    <font>
      <b/>
      <sz val="16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23">
    <xf numFmtId="0" fontId="0" fillId="0" borderId="0" xfId="0"/>
    <xf numFmtId="0" fontId="4" fillId="0" borderId="0" xfId="0" applyFont="1"/>
    <xf numFmtId="10" fontId="4" fillId="0" borderId="0" xfId="0" applyNumberFormat="1" applyFont="1"/>
    <xf numFmtId="6" fontId="4" fillId="0" borderId="0" xfId="0" applyNumberFormat="1" applyFont="1"/>
    <xf numFmtId="3" fontId="4" fillId="0" borderId="0" xfId="0" applyNumberFormat="1" applyFont="1"/>
    <xf numFmtId="0" fontId="6" fillId="2" borderId="3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7" fillId="2" borderId="6" xfId="0" applyFont="1" applyFill="1" applyBorder="1"/>
    <xf numFmtId="0" fontId="4" fillId="2" borderId="7" xfId="0" applyFont="1" applyFill="1" applyBorder="1"/>
    <xf numFmtId="164" fontId="4" fillId="2" borderId="8" xfId="0" applyNumberFormat="1" applyFont="1" applyFill="1" applyBorder="1"/>
    <xf numFmtId="0" fontId="2" fillId="0" borderId="1" xfId="2" applyAlignment="1">
      <alignment textRotation="45"/>
    </xf>
    <xf numFmtId="0" fontId="3" fillId="0" borderId="2" xfId="3"/>
    <xf numFmtId="0" fontId="4" fillId="0" borderId="0" xfId="0" applyFont="1" applyAlignment="1">
      <alignment horizontal="left" indent="1"/>
    </xf>
    <xf numFmtId="0" fontId="5" fillId="2" borderId="0" xfId="0" applyFont="1" applyFill="1"/>
    <xf numFmtId="0" fontId="3" fillId="2" borderId="2" xfId="3" applyFont="1" applyFill="1"/>
    <xf numFmtId="165" fontId="4" fillId="0" borderId="0" xfId="0" applyNumberFormat="1" applyFont="1"/>
    <xf numFmtId="43" fontId="4" fillId="0" borderId="0" xfId="1" applyFont="1"/>
    <xf numFmtId="165" fontId="3" fillId="0" borderId="2" xfId="3" applyNumberFormat="1"/>
    <xf numFmtId="39" fontId="4" fillId="0" borderId="0" xfId="1" applyNumberFormat="1" applyFont="1"/>
    <xf numFmtId="39" fontId="3" fillId="0" borderId="2" xfId="3" applyNumberFormat="1"/>
    <xf numFmtId="165" fontId="3" fillId="2" borderId="2" xfId="3" applyNumberFormat="1" applyFont="1" applyFill="1"/>
    <xf numFmtId="165" fontId="4" fillId="0" borderId="0" xfId="1" applyNumberFormat="1" applyFont="1"/>
  </cellXfs>
  <cellStyles count="4">
    <cellStyle name="Comma" xfId="1" builtinId="3"/>
    <cellStyle name="Heading 2" xfId="2" builtinId="17"/>
    <cellStyle name="Normal" xfId="0" builtinId="0"/>
    <cellStyle name="Total" xfId="3" builtinId="25"/>
  </cellStyles>
  <dxfs count="3"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1"/>
        </patternFill>
      </fill>
    </dxf>
    <dxf>
      <font>
        <b/>
        <i val="0"/>
        <color theme="0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Lulu's Candy Financial Projection</a:t>
            </a:r>
          </a:p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'LuLu''s Financial Projection'!$A$10</c:f>
              <c:strCache>
                <c:ptCount val="1"/>
                <c:pt idx="0">
                  <c:v>Commission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'LuLu''s Financial Projection'!$B$3:$G$3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'LuLu''s Financial Projection'!$B$10:$G$10</c:f>
              <c:numCache>
                <c:formatCode>_(* #,##0.00_);_(* \(#,##0.00\);_(* "-"??_);_(@_)</c:formatCode>
                <c:ptCount val="6"/>
                <c:pt idx="0">
                  <c:v>18687.5</c:v>
                </c:pt>
                <c:pt idx="1">
                  <c:v>19375</c:v>
                </c:pt>
                <c:pt idx="2">
                  <c:v>22562.5</c:v>
                </c:pt>
                <c:pt idx="3">
                  <c:v>22875</c:v>
                </c:pt>
                <c:pt idx="4">
                  <c:v>23450</c:v>
                </c:pt>
                <c:pt idx="5">
                  <c:v>24181.25</c:v>
                </c:pt>
              </c:numCache>
            </c:numRef>
          </c:val>
        </c:ser>
        <c:ser>
          <c:idx val="2"/>
          <c:order val="1"/>
          <c:tx>
            <c:strRef>
              <c:f>'LuLu''s Financial Projection'!$A$11</c:f>
              <c:strCache>
                <c:ptCount val="1"/>
                <c:pt idx="0">
                  <c:v>Kiosk Rental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'LuLu''s Financial Projection'!$B$3:$G$3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'LuLu''s Financial Projection'!$B$11:$G$11</c:f>
              <c:numCache>
                <c:formatCode>_(* #,##0.00_);_(* \(#,##0.00\);_(* "-"??_);_(@_)</c:formatCode>
                <c:ptCount val="6"/>
                <c:pt idx="0">
                  <c:v>11212.5</c:v>
                </c:pt>
                <c:pt idx="1">
                  <c:v>11625</c:v>
                </c:pt>
                <c:pt idx="2">
                  <c:v>13537.5</c:v>
                </c:pt>
                <c:pt idx="3">
                  <c:v>13725</c:v>
                </c:pt>
                <c:pt idx="4">
                  <c:v>14070</c:v>
                </c:pt>
                <c:pt idx="5">
                  <c:v>14508.75</c:v>
                </c:pt>
              </c:numCache>
            </c:numRef>
          </c:val>
        </c:ser>
        <c:ser>
          <c:idx val="3"/>
          <c:order val="2"/>
          <c:tx>
            <c:strRef>
              <c:f>'LuLu''s Financial Projection'!$A$12</c:f>
              <c:strCache>
                <c:ptCount val="1"/>
                <c:pt idx="0">
                  <c:v>Marketing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'LuLu''s Financial Projection'!$B$3:$G$3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'LuLu''s Financial Projection'!$B$12:$G$12</c:f>
              <c:numCache>
                <c:formatCode>_(* #,##0.00_);_(* \(#,##0.00\);_(* "-"??_);_(@_)</c:formatCode>
                <c:ptCount val="6"/>
                <c:pt idx="0">
                  <c:v>3737.5</c:v>
                </c:pt>
                <c:pt idx="1">
                  <c:v>3875</c:v>
                </c:pt>
                <c:pt idx="2">
                  <c:v>4512.5</c:v>
                </c:pt>
                <c:pt idx="3">
                  <c:v>4575</c:v>
                </c:pt>
                <c:pt idx="4">
                  <c:v>4690</c:v>
                </c:pt>
                <c:pt idx="5">
                  <c:v>4836.25</c:v>
                </c:pt>
              </c:numCache>
            </c:numRef>
          </c:val>
        </c:ser>
        <c:ser>
          <c:idx val="4"/>
          <c:order val="3"/>
          <c:tx>
            <c:strRef>
              <c:f>'LuLu''s Financial Projection'!$A$13</c:f>
              <c:strCache>
                <c:ptCount val="1"/>
                <c:pt idx="0">
                  <c:v>Equipment Repair and Maintenance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'LuLu''s Financial Projection'!$B$3:$G$3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'LuLu''s Financial Projection'!$B$13:$G$13</c:f>
              <c:numCache>
                <c:formatCode>_(* #,##0.00_);_(* \(#,##0.00\);_(* "-"??_);_(@_)</c:formatCode>
                <c:ptCount val="6"/>
                <c:pt idx="0">
                  <c:v>1868.75</c:v>
                </c:pt>
                <c:pt idx="1">
                  <c:v>1937.5</c:v>
                </c:pt>
                <c:pt idx="2">
                  <c:v>2256.25</c:v>
                </c:pt>
                <c:pt idx="3">
                  <c:v>2287.5</c:v>
                </c:pt>
                <c:pt idx="4">
                  <c:v>2345</c:v>
                </c:pt>
                <c:pt idx="5">
                  <c:v>2418.125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246882304"/>
        <c:axId val="246883840"/>
        <c:axId val="0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'LuLu''s Financial Projection'!$A$9</c15:sqref>
                        </c15:formulaRef>
                      </c:ext>
                    </c:extLst>
                    <c:strCache>
                      <c:ptCount val="1"/>
                      <c:pt idx="0">
                        <c:v>Bonus</c:v>
                      </c:pt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/>
                  <a:sp3d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2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2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'LuLu''s Financial Projection'!$B$3:$G$3</c15:sqref>
                        </c15:formulaRef>
                      </c:ext>
                    </c:extLst>
                    <c:strCache>
                      <c:ptCount val="6"/>
                      <c:pt idx="0">
                        <c:v>January</c:v>
                      </c:pt>
                      <c:pt idx="1">
                        <c:v>February</c:v>
                      </c:pt>
                      <c:pt idx="2">
                        <c:v>March</c:v>
                      </c:pt>
                      <c:pt idx="3">
                        <c:v>April</c:v>
                      </c:pt>
                      <c:pt idx="4">
                        <c:v>May</c:v>
                      </c:pt>
                      <c:pt idx="5">
                        <c:v>June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'LuLu''s Financial Projection'!$B$9:$G$9</c15:sqref>
                        </c15:formulaRef>
                      </c:ext>
                    </c:extLst>
                    <c:numCache>
                      <c:formatCode>#,##0.00_);\(#,##0.00\)</c:formatCode>
                      <c:ptCount val="6"/>
                      <c:pt idx="0">
                        <c:v>0</c:v>
                      </c:pt>
                      <c:pt idx="1">
                        <c:v>2500</c:v>
                      </c:pt>
                      <c:pt idx="2">
                        <c:v>2500</c:v>
                      </c:pt>
                      <c:pt idx="3">
                        <c:v>2500</c:v>
                      </c:pt>
                      <c:pt idx="4">
                        <c:v>2500</c:v>
                      </c:pt>
                      <c:pt idx="5">
                        <c:v>2500</c:v>
                      </c:pt>
                    </c:numCache>
                  </c:numRef>
                </c:val>
              </c15:ser>
            </c15:filteredBarSeries>
          </c:ext>
        </c:extLst>
      </c:bar3DChart>
      <c:catAx>
        <c:axId val="246882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883840"/>
        <c:crosses val="autoZero"/>
        <c:auto val="1"/>
        <c:lblAlgn val="ctr"/>
        <c:lblOffset val="100"/>
        <c:noMultiLvlLbl val="0"/>
      </c:catAx>
      <c:valAx>
        <c:axId val="24688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6882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7" right="0.7" top="0.75" bottom="0.75" header="0.3" footer="0.3"/>
  <pageSetup orientation="landscape" r:id="rId1"/>
  <headerFooter>
    <oddHeader>&amp;C&amp;F
&amp;A</oddHeader>
    <oddFooter>&amp;RContestant Number
Printout 3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opLeftCell="A2" zoomScaleNormal="100" workbookViewId="0">
      <selection activeCell="C6" sqref="C6"/>
    </sheetView>
  </sheetViews>
  <sheetFormatPr defaultColWidth="9" defaultRowHeight="15.75" x14ac:dyDescent="0.25"/>
  <cols>
    <col min="1" max="1" width="39.28515625" style="1" customWidth="1"/>
    <col min="2" max="7" width="10.7109375" style="1" bestFit="1" customWidth="1"/>
    <col min="8" max="8" width="11.85546875" style="1" bestFit="1" customWidth="1"/>
    <col min="9" max="16384" width="9" style="1"/>
  </cols>
  <sheetData>
    <row r="1" spans="1:8" ht="35.25" x14ac:dyDescent="0.9">
      <c r="A1" s="5" t="s">
        <v>0</v>
      </c>
      <c r="B1" s="6"/>
      <c r="C1" s="6"/>
      <c r="D1" s="6"/>
      <c r="E1" s="6"/>
      <c r="F1" s="6"/>
      <c r="G1" s="6"/>
      <c r="H1" s="7"/>
    </row>
    <row r="2" spans="1:8" ht="20.25" thickBot="1" x14ac:dyDescent="0.55000000000000004">
      <c r="A2" s="8" t="s">
        <v>1</v>
      </c>
      <c r="B2" s="9"/>
      <c r="C2" s="9"/>
      <c r="D2" s="9"/>
      <c r="E2" s="9"/>
      <c r="F2" s="9"/>
      <c r="G2" s="9"/>
      <c r="H2" s="10">
        <f ca="1">TODAY()</f>
        <v>43389</v>
      </c>
    </row>
    <row r="3" spans="1:8" ht="50.25" thickBot="1" x14ac:dyDescent="0.5">
      <c r="B3" s="11" t="s">
        <v>2</v>
      </c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11" t="s">
        <v>8</v>
      </c>
    </row>
    <row r="4" spans="1:8" thickTop="1" x14ac:dyDescent="0.45">
      <c r="A4" s="14" t="s">
        <v>9</v>
      </c>
      <c r="B4" s="16">
        <v>74750</v>
      </c>
      <c r="C4" s="16">
        <v>77500</v>
      </c>
      <c r="D4" s="16">
        <v>90250</v>
      </c>
      <c r="E4" s="16">
        <v>91500</v>
      </c>
      <c r="F4" s="16">
        <v>93800</v>
      </c>
      <c r="G4" s="16">
        <v>96725</v>
      </c>
      <c r="H4" s="16">
        <f t="shared" ref="H4:H6" si="0">SUM(B4:G4)</f>
        <v>524525</v>
      </c>
    </row>
    <row r="5" spans="1:8" ht="15.4" x14ac:dyDescent="0.45">
      <c r="A5" s="13" t="s">
        <v>10</v>
      </c>
      <c r="B5" s="17">
        <f>B4*(1-$B$19)</f>
        <v>18500.625000000004</v>
      </c>
      <c r="C5" s="17">
        <f t="shared" ref="C5:G5" si="1">C4*(1-$B$19)</f>
        <v>19181.250000000004</v>
      </c>
      <c r="D5" s="17">
        <f t="shared" si="1"/>
        <v>22336.875000000004</v>
      </c>
      <c r="E5" s="17">
        <f t="shared" si="1"/>
        <v>22646.250000000004</v>
      </c>
      <c r="F5" s="17">
        <f t="shared" si="1"/>
        <v>23215.500000000004</v>
      </c>
      <c r="G5" s="17">
        <f t="shared" si="1"/>
        <v>23939.437500000004</v>
      </c>
      <c r="H5" s="22">
        <f t="shared" si="0"/>
        <v>129819.93750000001</v>
      </c>
    </row>
    <row r="6" spans="1:8" thickBot="1" x14ac:dyDescent="0.5">
      <c r="A6" s="12" t="s">
        <v>11</v>
      </c>
      <c r="B6" s="18">
        <f>B4-B5</f>
        <v>56249.375</v>
      </c>
      <c r="C6" s="18">
        <f t="shared" ref="C6:G6" si="2">C4-C5</f>
        <v>58318.75</v>
      </c>
      <c r="D6" s="18">
        <f t="shared" si="2"/>
        <v>67913.125</v>
      </c>
      <c r="E6" s="18">
        <f t="shared" si="2"/>
        <v>68853.75</v>
      </c>
      <c r="F6" s="18">
        <f t="shared" si="2"/>
        <v>70584.5</v>
      </c>
      <c r="G6" s="18">
        <f t="shared" si="2"/>
        <v>72785.5625</v>
      </c>
      <c r="H6" s="18">
        <f t="shared" si="0"/>
        <v>394705.0625</v>
      </c>
    </row>
    <row r="7" spans="1:8" thickTop="1" x14ac:dyDescent="0.45"/>
    <row r="8" spans="1:8" ht="15.4" x14ac:dyDescent="0.45">
      <c r="A8" s="14" t="s">
        <v>12</v>
      </c>
    </row>
    <row r="9" spans="1:8" ht="15.4" x14ac:dyDescent="0.45">
      <c r="A9" s="13" t="s">
        <v>13</v>
      </c>
      <c r="B9" s="19">
        <f>IF(B4&gt;$B$21,$B$20,0)</f>
        <v>0</v>
      </c>
      <c r="C9" s="19">
        <f t="shared" ref="C9:G9" si="3">IF(C4&gt;$B$21,$B$20,0)</f>
        <v>2500</v>
      </c>
      <c r="D9" s="19">
        <f t="shared" si="3"/>
        <v>2500</v>
      </c>
      <c r="E9" s="19">
        <f t="shared" si="3"/>
        <v>2500</v>
      </c>
      <c r="F9" s="19">
        <f t="shared" si="3"/>
        <v>2500</v>
      </c>
      <c r="G9" s="19">
        <f t="shared" si="3"/>
        <v>2500</v>
      </c>
      <c r="H9" s="17">
        <f t="shared" ref="H9:H14" si="4">SUM(B9:G9)</f>
        <v>12500</v>
      </c>
    </row>
    <row r="10" spans="1:8" ht="15.4" x14ac:dyDescent="0.45">
      <c r="A10" s="13" t="s">
        <v>14</v>
      </c>
      <c r="B10" s="17">
        <f>B4*$B$22</f>
        <v>18687.5</v>
      </c>
      <c r="C10" s="17">
        <f t="shared" ref="C10:G10" si="5">C4*$B$22</f>
        <v>19375</v>
      </c>
      <c r="D10" s="17">
        <f t="shared" si="5"/>
        <v>22562.5</v>
      </c>
      <c r="E10" s="17">
        <f t="shared" si="5"/>
        <v>22875</v>
      </c>
      <c r="F10" s="17">
        <f t="shared" si="5"/>
        <v>23450</v>
      </c>
      <c r="G10" s="17">
        <f t="shared" si="5"/>
        <v>24181.25</v>
      </c>
      <c r="H10" s="17">
        <f t="shared" si="4"/>
        <v>131131.25</v>
      </c>
    </row>
    <row r="11" spans="1:8" ht="15.4" x14ac:dyDescent="0.45">
      <c r="A11" s="13" t="s">
        <v>15</v>
      </c>
      <c r="B11" s="17">
        <f>B4*$B$23</f>
        <v>11212.5</v>
      </c>
      <c r="C11" s="17">
        <f t="shared" ref="C11:G11" si="6">C4*$B$23</f>
        <v>11625</v>
      </c>
      <c r="D11" s="17">
        <f t="shared" si="6"/>
        <v>13537.5</v>
      </c>
      <c r="E11" s="17">
        <f t="shared" si="6"/>
        <v>13725</v>
      </c>
      <c r="F11" s="17">
        <f t="shared" si="6"/>
        <v>14070</v>
      </c>
      <c r="G11" s="17">
        <f t="shared" si="6"/>
        <v>14508.75</v>
      </c>
      <c r="H11" s="17">
        <f t="shared" si="4"/>
        <v>78678.75</v>
      </c>
    </row>
    <row r="12" spans="1:8" ht="15.4" x14ac:dyDescent="0.45">
      <c r="A12" s="13" t="s">
        <v>16</v>
      </c>
      <c r="B12" s="17">
        <f>B4*$B$24</f>
        <v>3737.5</v>
      </c>
      <c r="C12" s="17">
        <f t="shared" ref="C12:G12" si="7">C4*$B$24</f>
        <v>3875</v>
      </c>
      <c r="D12" s="17">
        <f t="shared" si="7"/>
        <v>4512.5</v>
      </c>
      <c r="E12" s="17">
        <f t="shared" si="7"/>
        <v>4575</v>
      </c>
      <c r="F12" s="17">
        <f t="shared" si="7"/>
        <v>4690</v>
      </c>
      <c r="G12" s="17">
        <f t="shared" si="7"/>
        <v>4836.25</v>
      </c>
      <c r="H12" s="17">
        <f t="shared" si="4"/>
        <v>26226.25</v>
      </c>
    </row>
    <row r="13" spans="1:8" ht="15.4" x14ac:dyDescent="0.45">
      <c r="A13" s="13" t="s">
        <v>17</v>
      </c>
      <c r="B13" s="17">
        <f>B4*$B$25</f>
        <v>1868.75</v>
      </c>
      <c r="C13" s="17">
        <f t="shared" ref="C13:G13" si="8">C4*$B$25</f>
        <v>1937.5</v>
      </c>
      <c r="D13" s="17">
        <f t="shared" si="8"/>
        <v>2256.25</v>
      </c>
      <c r="E13" s="17">
        <f t="shared" si="8"/>
        <v>2287.5</v>
      </c>
      <c r="F13" s="17">
        <f t="shared" si="8"/>
        <v>2345</v>
      </c>
      <c r="G13" s="17">
        <f t="shared" si="8"/>
        <v>2418.125</v>
      </c>
      <c r="H13" s="17">
        <f t="shared" si="4"/>
        <v>13113.125</v>
      </c>
    </row>
    <row r="14" spans="1:8" thickBot="1" x14ac:dyDescent="0.5">
      <c r="A14" s="12" t="s">
        <v>18</v>
      </c>
      <c r="B14" s="20">
        <f>SUM(B9:B13)</f>
        <v>35506.25</v>
      </c>
      <c r="C14" s="20">
        <f t="shared" ref="C14:G14" si="9">SUM(C9:C13)</f>
        <v>39312.5</v>
      </c>
      <c r="D14" s="20">
        <f t="shared" si="9"/>
        <v>45368.75</v>
      </c>
      <c r="E14" s="20">
        <f t="shared" si="9"/>
        <v>45962.5</v>
      </c>
      <c r="F14" s="20">
        <f t="shared" si="9"/>
        <v>47055</v>
      </c>
      <c r="G14" s="20">
        <f t="shared" si="9"/>
        <v>48444.375</v>
      </c>
      <c r="H14" s="20">
        <f t="shared" si="4"/>
        <v>261649.375</v>
      </c>
    </row>
    <row r="15" spans="1:8" thickTop="1" x14ac:dyDescent="0.45"/>
    <row r="16" spans="1:8" thickBot="1" x14ac:dyDescent="0.5">
      <c r="A16" s="15" t="s">
        <v>19</v>
      </c>
      <c r="B16" s="21">
        <f>B6-B14</f>
        <v>20743.125</v>
      </c>
      <c r="C16" s="21">
        <f t="shared" ref="C16:G16" si="10">C6-C14</f>
        <v>19006.25</v>
      </c>
      <c r="D16" s="21">
        <f t="shared" si="10"/>
        <v>22544.375</v>
      </c>
      <c r="E16" s="21">
        <f t="shared" si="10"/>
        <v>22891.25</v>
      </c>
      <c r="F16" s="21">
        <f t="shared" si="10"/>
        <v>23529.5</v>
      </c>
      <c r="G16" s="21">
        <f t="shared" si="10"/>
        <v>24341.1875</v>
      </c>
      <c r="H16" s="21">
        <f>SUM(B16:G16)</f>
        <v>133055.6875</v>
      </c>
    </row>
    <row r="17" spans="1:2" thickTop="1" x14ac:dyDescent="0.45"/>
    <row r="18" spans="1:2" ht="15.4" x14ac:dyDescent="0.45">
      <c r="A18" s="14" t="s">
        <v>20</v>
      </c>
    </row>
    <row r="19" spans="1:2" ht="15.4" x14ac:dyDescent="0.45">
      <c r="A19" s="13" t="s">
        <v>21</v>
      </c>
      <c r="B19" s="2">
        <v>0.75249999999999995</v>
      </c>
    </row>
    <row r="20" spans="1:2" ht="15.4" x14ac:dyDescent="0.45">
      <c r="A20" s="13" t="s">
        <v>13</v>
      </c>
      <c r="B20" s="3">
        <v>2500</v>
      </c>
    </row>
    <row r="21" spans="1:2" ht="15.4" x14ac:dyDescent="0.45">
      <c r="A21" s="13" t="s">
        <v>22</v>
      </c>
      <c r="B21" s="4">
        <v>75000</v>
      </c>
    </row>
    <row r="22" spans="1:2" ht="15.4" x14ac:dyDescent="0.45">
      <c r="A22" s="13" t="s">
        <v>14</v>
      </c>
      <c r="B22" s="2">
        <v>0.25</v>
      </c>
    </row>
    <row r="23" spans="1:2" ht="15.4" x14ac:dyDescent="0.45">
      <c r="A23" s="13" t="s">
        <v>15</v>
      </c>
      <c r="B23" s="2">
        <v>0.15</v>
      </c>
    </row>
    <row r="24" spans="1:2" ht="15.4" x14ac:dyDescent="0.45">
      <c r="A24" s="13" t="s">
        <v>16</v>
      </c>
      <c r="B24" s="2">
        <v>0.05</v>
      </c>
    </row>
    <row r="25" spans="1:2" ht="15.4" x14ac:dyDescent="0.45">
      <c r="A25" s="13" t="s">
        <v>17</v>
      </c>
      <c r="B25" s="2">
        <v>2.5000000000000001E-2</v>
      </c>
    </row>
  </sheetData>
  <conditionalFormatting sqref="B9:G9">
    <cfRule type="cellIs" dxfId="2" priority="1" operator="equal">
      <formula>2500</formula>
    </cfRule>
  </conditionalFormatting>
  <pageMargins left="0.7" right="0.7" top="0.75" bottom="0.75" header="0.3" footer="0.3"/>
  <pageSetup orientation="landscape" r:id="rId1"/>
  <headerFooter>
    <oddHeader>&amp;C&amp;F
&amp;A</oddHeader>
    <oddFooter>&amp;RContestant Number
Printout 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view="pageLayout" topLeftCell="B1" zoomScaleNormal="100" workbookViewId="0">
      <selection activeCell="J6" sqref="J6"/>
    </sheetView>
  </sheetViews>
  <sheetFormatPr defaultColWidth="9" defaultRowHeight="15.75" x14ac:dyDescent="0.25"/>
  <cols>
    <col min="1" max="1" width="21.28515625" style="1" customWidth="1"/>
    <col min="2" max="4" width="11.42578125" style="1" bestFit="1" customWidth="1"/>
    <col min="5" max="6" width="11.28515625" style="1" bestFit="1" customWidth="1"/>
    <col min="7" max="7" width="11.42578125" style="1" bestFit="1" customWidth="1"/>
    <col min="8" max="8" width="11.85546875" style="1" bestFit="1" customWidth="1"/>
    <col min="9" max="16384" width="9" style="1"/>
  </cols>
  <sheetData>
    <row r="1" spans="1:9" ht="35.25" x14ac:dyDescent="0.9">
      <c r="A1" s="5" t="s">
        <v>0</v>
      </c>
      <c r="B1" s="6"/>
      <c r="C1" s="6"/>
      <c r="D1" s="6"/>
      <c r="E1" s="6"/>
      <c r="F1" s="6"/>
      <c r="G1" s="6"/>
      <c r="H1" s="7"/>
    </row>
    <row r="2" spans="1:9" ht="20.25" thickBot="1" x14ac:dyDescent="0.55000000000000004">
      <c r="A2" s="8" t="s">
        <v>1</v>
      </c>
      <c r="B2" s="9"/>
      <c r="C2" s="9"/>
      <c r="D2" s="9"/>
      <c r="E2" s="9"/>
      <c r="F2" s="9"/>
      <c r="G2" s="9"/>
      <c r="H2" s="10">
        <f ca="1">TODAY()</f>
        <v>43389</v>
      </c>
      <c r="I2"/>
    </row>
    <row r="3" spans="1:9" ht="50.25" thickBot="1" x14ac:dyDescent="0.5">
      <c r="B3" s="11" t="s">
        <v>2</v>
      </c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11" t="s">
        <v>8</v>
      </c>
      <c r="I3"/>
    </row>
    <row r="4" spans="1:9" thickTop="1" x14ac:dyDescent="0.45">
      <c r="A4" s="14" t="s">
        <v>9</v>
      </c>
      <c r="B4" s="16">
        <v>74750</v>
      </c>
      <c r="C4" s="16">
        <v>77500</v>
      </c>
      <c r="D4" s="16">
        <v>90250</v>
      </c>
      <c r="E4" s="16">
        <v>91500</v>
      </c>
      <c r="F4" s="16">
        <v>93800</v>
      </c>
      <c r="G4" s="16">
        <v>96725</v>
      </c>
      <c r="H4" s="16">
        <f t="shared" ref="H4:H6" si="0">SUM(B4:G4)</f>
        <v>524525</v>
      </c>
    </row>
    <row r="5" spans="1:9" ht="15.4" x14ac:dyDescent="0.45">
      <c r="A5" s="13" t="s">
        <v>10</v>
      </c>
      <c r="B5" s="17">
        <f>B4*(1-$B$19)</f>
        <v>18500.625000000004</v>
      </c>
      <c r="C5" s="17">
        <f t="shared" ref="C5:G5" si="1">C4*(1-$B$19)</f>
        <v>19181.250000000004</v>
      </c>
      <c r="D5" s="17">
        <f t="shared" si="1"/>
        <v>22336.875000000004</v>
      </c>
      <c r="E5" s="17">
        <f t="shared" si="1"/>
        <v>22646.250000000004</v>
      </c>
      <c r="F5" s="17">
        <f t="shared" si="1"/>
        <v>23215.500000000004</v>
      </c>
      <c r="G5" s="17">
        <f t="shared" si="1"/>
        <v>23939.437500000004</v>
      </c>
      <c r="H5" s="22">
        <f t="shared" si="0"/>
        <v>129819.93750000001</v>
      </c>
    </row>
    <row r="6" spans="1:9" thickBot="1" x14ac:dyDescent="0.5">
      <c r="A6" s="12" t="s">
        <v>11</v>
      </c>
      <c r="B6" s="18">
        <f>B4*$B$19</f>
        <v>56249.374999999993</v>
      </c>
      <c r="C6" s="18">
        <f>C4-C5</f>
        <v>58318.75</v>
      </c>
      <c r="D6" s="18">
        <f t="shared" ref="D6:G6" si="2">D4-D5</f>
        <v>67913.125</v>
      </c>
      <c r="E6" s="18">
        <f t="shared" si="2"/>
        <v>68853.75</v>
      </c>
      <c r="F6" s="18">
        <f t="shared" si="2"/>
        <v>70584.5</v>
      </c>
      <c r="G6" s="18">
        <f t="shared" si="2"/>
        <v>72785.5625</v>
      </c>
      <c r="H6" s="18">
        <f t="shared" si="0"/>
        <v>394705.0625</v>
      </c>
    </row>
    <row r="7" spans="1:9" thickTop="1" x14ac:dyDescent="0.45"/>
    <row r="8" spans="1:9" ht="15.4" x14ac:dyDescent="0.45">
      <c r="A8" s="14" t="s">
        <v>12</v>
      </c>
    </row>
    <row r="9" spans="1:9" ht="15.4" x14ac:dyDescent="0.45">
      <c r="A9" s="13" t="s">
        <v>13</v>
      </c>
      <c r="B9" s="19">
        <f>IF(B4&gt;$B$21,$B$20,0)</f>
        <v>0</v>
      </c>
      <c r="C9" s="19">
        <f t="shared" ref="C9:G9" si="3">IF(C4&gt;$B$21,$B$20,0)</f>
        <v>2500</v>
      </c>
      <c r="D9" s="19">
        <f t="shared" si="3"/>
        <v>2500</v>
      </c>
      <c r="E9" s="19">
        <f t="shared" si="3"/>
        <v>2500</v>
      </c>
      <c r="F9" s="19">
        <f t="shared" si="3"/>
        <v>2500</v>
      </c>
      <c r="G9" s="19">
        <f t="shared" si="3"/>
        <v>2500</v>
      </c>
      <c r="H9" s="17">
        <f t="shared" ref="H9:H14" si="4">SUM(B9:G9)</f>
        <v>12500</v>
      </c>
    </row>
    <row r="10" spans="1:9" ht="15.4" x14ac:dyDescent="0.45">
      <c r="A10" s="13" t="s">
        <v>14</v>
      </c>
      <c r="B10" s="17">
        <f>B4*$B$22</f>
        <v>18687.5</v>
      </c>
      <c r="C10" s="17">
        <f t="shared" ref="C10:G10" si="5">C4*$B$22</f>
        <v>19375</v>
      </c>
      <c r="D10" s="17">
        <f t="shared" si="5"/>
        <v>22562.5</v>
      </c>
      <c r="E10" s="17">
        <f t="shared" si="5"/>
        <v>22875</v>
      </c>
      <c r="F10" s="17">
        <f t="shared" si="5"/>
        <v>23450</v>
      </c>
      <c r="G10" s="17">
        <f t="shared" si="5"/>
        <v>24181.25</v>
      </c>
      <c r="H10" s="17">
        <f t="shared" si="4"/>
        <v>131131.25</v>
      </c>
    </row>
    <row r="11" spans="1:9" ht="15.4" x14ac:dyDescent="0.45">
      <c r="A11" s="13" t="s">
        <v>15</v>
      </c>
      <c r="B11" s="17">
        <f>B4*$B$23</f>
        <v>11212.5</v>
      </c>
      <c r="C11" s="17">
        <f t="shared" ref="C11:G11" si="6">C4*$B$23</f>
        <v>11625</v>
      </c>
      <c r="D11" s="17">
        <f t="shared" si="6"/>
        <v>13537.5</v>
      </c>
      <c r="E11" s="17">
        <f t="shared" si="6"/>
        <v>13725</v>
      </c>
      <c r="F11" s="17">
        <f t="shared" si="6"/>
        <v>14070</v>
      </c>
      <c r="G11" s="17">
        <f t="shared" si="6"/>
        <v>14508.75</v>
      </c>
      <c r="H11" s="17">
        <f t="shared" si="4"/>
        <v>78678.75</v>
      </c>
    </row>
    <row r="12" spans="1:9" ht="15.4" x14ac:dyDescent="0.45">
      <c r="A12" s="13" t="s">
        <v>16</v>
      </c>
      <c r="B12" s="17">
        <f>B4*$B$24</f>
        <v>3737.5</v>
      </c>
      <c r="C12" s="17">
        <f t="shared" ref="C12:G12" si="7">C4*$B$24</f>
        <v>3875</v>
      </c>
      <c r="D12" s="17">
        <f t="shared" si="7"/>
        <v>4512.5</v>
      </c>
      <c r="E12" s="17">
        <f t="shared" si="7"/>
        <v>4575</v>
      </c>
      <c r="F12" s="17">
        <f t="shared" si="7"/>
        <v>4690</v>
      </c>
      <c r="G12" s="17">
        <f t="shared" si="7"/>
        <v>4836.25</v>
      </c>
      <c r="H12" s="17">
        <f t="shared" si="4"/>
        <v>26226.25</v>
      </c>
    </row>
    <row r="13" spans="1:9" ht="15.4" x14ac:dyDescent="0.45">
      <c r="A13" s="13" t="s">
        <v>17</v>
      </c>
      <c r="B13" s="17">
        <f>B4*$B$25</f>
        <v>1868.75</v>
      </c>
      <c r="C13" s="17">
        <f t="shared" ref="C13:G13" si="8">C4*$B$25</f>
        <v>1937.5</v>
      </c>
      <c r="D13" s="17">
        <f t="shared" si="8"/>
        <v>2256.25</v>
      </c>
      <c r="E13" s="17">
        <f t="shared" si="8"/>
        <v>2287.5</v>
      </c>
      <c r="F13" s="17">
        <f t="shared" si="8"/>
        <v>2345</v>
      </c>
      <c r="G13" s="17">
        <f t="shared" si="8"/>
        <v>2418.125</v>
      </c>
      <c r="H13" s="17">
        <f t="shared" si="4"/>
        <v>13113.125</v>
      </c>
    </row>
    <row r="14" spans="1:9" thickBot="1" x14ac:dyDescent="0.5">
      <c r="A14" s="12" t="s">
        <v>18</v>
      </c>
      <c r="B14" s="20">
        <f>SUM(B9:B13)</f>
        <v>35506.25</v>
      </c>
      <c r="C14" s="20">
        <f t="shared" ref="C14:G14" si="9">SUM(C9:C13)</f>
        <v>39312.5</v>
      </c>
      <c r="D14" s="20">
        <f t="shared" si="9"/>
        <v>45368.75</v>
      </c>
      <c r="E14" s="20">
        <f t="shared" si="9"/>
        <v>45962.5</v>
      </c>
      <c r="F14" s="20">
        <f t="shared" si="9"/>
        <v>47055</v>
      </c>
      <c r="G14" s="20">
        <f t="shared" si="9"/>
        <v>48444.375</v>
      </c>
      <c r="H14" s="20">
        <f t="shared" si="4"/>
        <v>261649.375</v>
      </c>
    </row>
    <row r="15" spans="1:9" thickTop="1" x14ac:dyDescent="0.45"/>
    <row r="16" spans="1:9" thickBot="1" x14ac:dyDescent="0.5">
      <c r="A16" s="15" t="s">
        <v>19</v>
      </c>
      <c r="B16" s="21">
        <f>B6-B14</f>
        <v>20743.124999999993</v>
      </c>
      <c r="C16" s="21">
        <f t="shared" ref="C16:G16" si="10">C6-C14</f>
        <v>19006.25</v>
      </c>
      <c r="D16" s="21">
        <f t="shared" si="10"/>
        <v>22544.375</v>
      </c>
      <c r="E16" s="21">
        <f t="shared" si="10"/>
        <v>22891.25</v>
      </c>
      <c r="F16" s="21">
        <f t="shared" si="10"/>
        <v>23529.5</v>
      </c>
      <c r="G16" s="21">
        <f t="shared" si="10"/>
        <v>24341.1875</v>
      </c>
      <c r="H16" s="21">
        <f>SUM(B16:G16)</f>
        <v>133055.6875</v>
      </c>
    </row>
    <row r="17" spans="1:2" thickTop="1" x14ac:dyDescent="0.45"/>
    <row r="18" spans="1:2" ht="15.4" x14ac:dyDescent="0.45">
      <c r="A18" s="14" t="s">
        <v>20</v>
      </c>
    </row>
    <row r="19" spans="1:2" ht="15.4" x14ac:dyDescent="0.45">
      <c r="A19" s="13" t="s">
        <v>21</v>
      </c>
      <c r="B19" s="2">
        <v>0.75249999999999995</v>
      </c>
    </row>
    <row r="20" spans="1:2" ht="15.4" x14ac:dyDescent="0.45">
      <c r="A20" s="13" t="s">
        <v>13</v>
      </c>
      <c r="B20" s="3">
        <v>2500</v>
      </c>
    </row>
    <row r="21" spans="1:2" ht="15.4" x14ac:dyDescent="0.45">
      <c r="A21" s="13" t="s">
        <v>22</v>
      </c>
      <c r="B21" s="4">
        <v>75000</v>
      </c>
    </row>
    <row r="22" spans="1:2" ht="15.4" x14ac:dyDescent="0.45">
      <c r="A22" s="13" t="s">
        <v>14</v>
      </c>
      <c r="B22" s="2">
        <v>0.25</v>
      </c>
    </row>
    <row r="23" spans="1:2" ht="15.4" x14ac:dyDescent="0.45">
      <c r="A23" s="13" t="s">
        <v>15</v>
      </c>
      <c r="B23" s="2">
        <v>0.15</v>
      </c>
    </row>
    <row r="24" spans="1:2" ht="15.4" x14ac:dyDescent="0.45">
      <c r="A24" s="13" t="s">
        <v>16</v>
      </c>
      <c r="B24" s="2">
        <v>0.05</v>
      </c>
    </row>
    <row r="25" spans="1:2" ht="15.4" x14ac:dyDescent="0.45">
      <c r="A25" s="13" t="s">
        <v>17</v>
      </c>
      <c r="B25" s="2">
        <v>2.5000000000000001E-2</v>
      </c>
    </row>
  </sheetData>
  <conditionalFormatting sqref="B9:G9">
    <cfRule type="cellIs" dxfId="1" priority="1" operator="equal">
      <formula>2500</formula>
    </cfRule>
  </conditionalFormatting>
  <pageMargins left="0.7" right="0.7" top="0.75" bottom="0.75" header="0.3" footer="0.3"/>
  <pageSetup orientation="landscape" r:id="rId1"/>
  <headerFooter>
    <oddHeader>&amp;C&amp;F
&amp;A</oddHeader>
    <oddFooter>&amp;RContestant Number
Printout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abSelected="1" topLeftCell="A2" zoomScaleNormal="100" workbookViewId="0">
      <selection activeCell="E23" sqref="E23"/>
    </sheetView>
  </sheetViews>
  <sheetFormatPr defaultColWidth="9" defaultRowHeight="15.75" x14ac:dyDescent="0.25"/>
  <cols>
    <col min="1" max="1" width="31.140625" style="1" bestFit="1" customWidth="1"/>
    <col min="2" max="7" width="10.7109375" style="1" bestFit="1" customWidth="1"/>
    <col min="8" max="8" width="11.85546875" style="1" bestFit="1" customWidth="1"/>
    <col min="9" max="16384" width="9" style="1"/>
  </cols>
  <sheetData>
    <row r="1" spans="1:8" ht="35.25" x14ac:dyDescent="0.9">
      <c r="A1" s="5" t="s">
        <v>0</v>
      </c>
      <c r="B1" s="6"/>
      <c r="C1" s="6"/>
      <c r="D1" s="6"/>
      <c r="E1" s="6"/>
      <c r="F1" s="6"/>
      <c r="G1" s="6"/>
      <c r="H1" s="7"/>
    </row>
    <row r="2" spans="1:8" ht="20.25" thickBot="1" x14ac:dyDescent="0.55000000000000004">
      <c r="A2" s="8" t="s">
        <v>1</v>
      </c>
      <c r="B2" s="9"/>
      <c r="C2" s="9"/>
      <c r="D2" s="9"/>
      <c r="E2" s="9"/>
      <c r="F2" s="9"/>
      <c r="G2" s="9"/>
      <c r="H2" s="10">
        <f ca="1">TODAY()</f>
        <v>43389</v>
      </c>
    </row>
    <row r="3" spans="1:8" ht="50.25" thickBot="1" x14ac:dyDescent="0.5">
      <c r="B3" s="11" t="s">
        <v>2</v>
      </c>
      <c r="C3" s="11" t="s">
        <v>3</v>
      </c>
      <c r="D3" s="11" t="s">
        <v>4</v>
      </c>
      <c r="E3" s="11" t="s">
        <v>5</v>
      </c>
      <c r="F3" s="11" t="s">
        <v>6</v>
      </c>
      <c r="G3" s="11" t="s">
        <v>7</v>
      </c>
      <c r="H3" s="11" t="s">
        <v>8</v>
      </c>
    </row>
    <row r="4" spans="1:8" thickTop="1" x14ac:dyDescent="0.45">
      <c r="A4" s="14" t="s">
        <v>9</v>
      </c>
      <c r="B4" s="16">
        <v>74750</v>
      </c>
      <c r="C4" s="16">
        <v>77500</v>
      </c>
      <c r="D4" s="16">
        <v>90250</v>
      </c>
      <c r="E4" s="16">
        <v>91500</v>
      </c>
      <c r="F4" s="16">
        <v>93800</v>
      </c>
      <c r="G4" s="16">
        <v>96725</v>
      </c>
      <c r="H4" s="16">
        <f t="shared" ref="H4:H6" si="0">SUM(B4:G4)</f>
        <v>524525</v>
      </c>
    </row>
    <row r="5" spans="1:8" ht="15.4" x14ac:dyDescent="0.45">
      <c r="A5" s="13" t="s">
        <v>10</v>
      </c>
      <c r="B5" s="17">
        <f>B4*(1-$B$19)</f>
        <v>8960.3983961679642</v>
      </c>
      <c r="C5" s="17">
        <f t="shared" ref="C5:G5" si="1">C4*(1-$B$19)</f>
        <v>9290.0451599065836</v>
      </c>
      <c r="D5" s="17">
        <f t="shared" si="1"/>
        <v>10818.407428149279</v>
      </c>
      <c r="E5" s="17">
        <f t="shared" si="1"/>
        <v>10968.24686621229</v>
      </c>
      <c r="F5" s="17">
        <f t="shared" si="1"/>
        <v>11243.951432248226</v>
      </c>
      <c r="G5" s="17">
        <f t="shared" si="1"/>
        <v>11594.575717315669</v>
      </c>
      <c r="H5" s="22">
        <f t="shared" si="0"/>
        <v>62875.625000000015</v>
      </c>
    </row>
    <row r="6" spans="1:8" thickBot="1" x14ac:dyDescent="0.5">
      <c r="A6" s="12" t="s">
        <v>11</v>
      </c>
      <c r="B6" s="18">
        <f>B4-B5</f>
        <v>65789.601603832038</v>
      </c>
      <c r="C6" s="18">
        <f t="shared" ref="C6:G6" si="2">C4-C5</f>
        <v>68209.954840093415</v>
      </c>
      <c r="D6" s="18">
        <f t="shared" si="2"/>
        <v>79431.592571850721</v>
      </c>
      <c r="E6" s="18">
        <f t="shared" si="2"/>
        <v>80531.753133787715</v>
      </c>
      <c r="F6" s="18">
        <f t="shared" si="2"/>
        <v>82556.048567751772</v>
      </c>
      <c r="G6" s="18">
        <f t="shared" si="2"/>
        <v>85130.424282684326</v>
      </c>
      <c r="H6" s="18">
        <f t="shared" si="0"/>
        <v>461649.375</v>
      </c>
    </row>
    <row r="7" spans="1:8" thickTop="1" x14ac:dyDescent="0.45"/>
    <row r="8" spans="1:8" ht="15.4" x14ac:dyDescent="0.45">
      <c r="A8" s="14" t="s">
        <v>12</v>
      </c>
    </row>
    <row r="9" spans="1:8" ht="15.4" x14ac:dyDescent="0.45">
      <c r="A9" s="13" t="s">
        <v>13</v>
      </c>
      <c r="B9" s="19">
        <f>IF(B4&gt;$B$21,$B$20,0)</f>
        <v>0</v>
      </c>
      <c r="C9" s="19">
        <f t="shared" ref="C9:G9" si="3">IF(C4&gt;$B$21,$B$20,0)</f>
        <v>2500</v>
      </c>
      <c r="D9" s="19">
        <f t="shared" si="3"/>
        <v>2500</v>
      </c>
      <c r="E9" s="19">
        <f t="shared" si="3"/>
        <v>2500</v>
      </c>
      <c r="F9" s="19">
        <f t="shared" si="3"/>
        <v>2500</v>
      </c>
      <c r="G9" s="19">
        <f t="shared" si="3"/>
        <v>2500</v>
      </c>
      <c r="H9" s="17">
        <f t="shared" ref="H9:H14" si="4">SUM(B9:G9)</f>
        <v>12500</v>
      </c>
    </row>
    <row r="10" spans="1:8" ht="15.4" x14ac:dyDescent="0.45">
      <c r="A10" s="13" t="s">
        <v>14</v>
      </c>
      <c r="B10" s="17">
        <f>B4*$B$22</f>
        <v>18687.5</v>
      </c>
      <c r="C10" s="17">
        <f t="shared" ref="C10:G10" si="5">C4*$B$22</f>
        <v>19375</v>
      </c>
      <c r="D10" s="17">
        <f t="shared" si="5"/>
        <v>22562.5</v>
      </c>
      <c r="E10" s="17">
        <f t="shared" si="5"/>
        <v>22875</v>
      </c>
      <c r="F10" s="17">
        <f t="shared" si="5"/>
        <v>23450</v>
      </c>
      <c r="G10" s="17">
        <f t="shared" si="5"/>
        <v>24181.25</v>
      </c>
      <c r="H10" s="17">
        <f t="shared" si="4"/>
        <v>131131.25</v>
      </c>
    </row>
    <row r="11" spans="1:8" ht="15.4" x14ac:dyDescent="0.45">
      <c r="A11" s="13" t="s">
        <v>15</v>
      </c>
      <c r="B11" s="17">
        <f>B4*$B$23</f>
        <v>11212.5</v>
      </c>
      <c r="C11" s="17">
        <f t="shared" ref="C11:G11" si="6">C4*$B$23</f>
        <v>11625</v>
      </c>
      <c r="D11" s="17">
        <f t="shared" si="6"/>
        <v>13537.5</v>
      </c>
      <c r="E11" s="17">
        <f t="shared" si="6"/>
        <v>13725</v>
      </c>
      <c r="F11" s="17">
        <f t="shared" si="6"/>
        <v>14070</v>
      </c>
      <c r="G11" s="17">
        <f t="shared" si="6"/>
        <v>14508.75</v>
      </c>
      <c r="H11" s="17">
        <f t="shared" si="4"/>
        <v>78678.75</v>
      </c>
    </row>
    <row r="12" spans="1:8" ht="15.4" x14ac:dyDescent="0.45">
      <c r="A12" s="13" t="s">
        <v>16</v>
      </c>
      <c r="B12" s="17">
        <f>B4*$B$24</f>
        <v>3737.5</v>
      </c>
      <c r="C12" s="17">
        <f t="shared" ref="C12:G12" si="7">C4*$B$24</f>
        <v>3875</v>
      </c>
      <c r="D12" s="17">
        <f t="shared" si="7"/>
        <v>4512.5</v>
      </c>
      <c r="E12" s="17">
        <f t="shared" si="7"/>
        <v>4575</v>
      </c>
      <c r="F12" s="17">
        <f t="shared" si="7"/>
        <v>4690</v>
      </c>
      <c r="G12" s="17">
        <f t="shared" si="7"/>
        <v>4836.25</v>
      </c>
      <c r="H12" s="17">
        <f t="shared" si="4"/>
        <v>26226.25</v>
      </c>
    </row>
    <row r="13" spans="1:8" ht="15.4" x14ac:dyDescent="0.45">
      <c r="A13" s="13" t="s">
        <v>17</v>
      </c>
      <c r="B13" s="17">
        <f>B4*$B$25</f>
        <v>1868.75</v>
      </c>
      <c r="C13" s="17">
        <f t="shared" ref="C13:G13" si="8">C4*$B$25</f>
        <v>1937.5</v>
      </c>
      <c r="D13" s="17">
        <f t="shared" si="8"/>
        <v>2256.25</v>
      </c>
      <c r="E13" s="17">
        <f t="shared" si="8"/>
        <v>2287.5</v>
      </c>
      <c r="F13" s="17">
        <f t="shared" si="8"/>
        <v>2345</v>
      </c>
      <c r="G13" s="17">
        <f t="shared" si="8"/>
        <v>2418.125</v>
      </c>
      <c r="H13" s="17">
        <f t="shared" si="4"/>
        <v>13113.125</v>
      </c>
    </row>
    <row r="14" spans="1:8" thickBot="1" x14ac:dyDescent="0.5">
      <c r="A14" s="12" t="s">
        <v>18</v>
      </c>
      <c r="B14" s="20">
        <f>SUM(B9:B13)</f>
        <v>35506.25</v>
      </c>
      <c r="C14" s="20">
        <f t="shared" ref="C14:G14" si="9">SUM(C9:C13)</f>
        <v>39312.5</v>
      </c>
      <c r="D14" s="20">
        <f t="shared" si="9"/>
        <v>45368.75</v>
      </c>
      <c r="E14" s="20">
        <f t="shared" si="9"/>
        <v>45962.5</v>
      </c>
      <c r="F14" s="20">
        <f t="shared" si="9"/>
        <v>47055</v>
      </c>
      <c r="G14" s="20">
        <f t="shared" si="9"/>
        <v>48444.375</v>
      </c>
      <c r="H14" s="20">
        <f t="shared" si="4"/>
        <v>261649.375</v>
      </c>
    </row>
    <row r="15" spans="1:8" thickTop="1" x14ac:dyDescent="0.45"/>
    <row r="16" spans="1:8" thickBot="1" x14ac:dyDescent="0.5">
      <c r="A16" s="15" t="s">
        <v>19</v>
      </c>
      <c r="B16" s="21">
        <f>B6-B14</f>
        <v>30283.351603832038</v>
      </c>
      <c r="C16" s="21">
        <f t="shared" ref="C16:G16" si="10">C6-C14</f>
        <v>28897.454840093415</v>
      </c>
      <c r="D16" s="21">
        <f t="shared" si="10"/>
        <v>34062.842571850721</v>
      </c>
      <c r="E16" s="21">
        <f t="shared" si="10"/>
        <v>34569.253133787715</v>
      </c>
      <c r="F16" s="21">
        <f t="shared" si="10"/>
        <v>35501.048567751772</v>
      </c>
      <c r="G16" s="21">
        <f t="shared" si="10"/>
        <v>36686.049282684326</v>
      </c>
      <c r="H16" s="21">
        <f>SUM(B16:G16)</f>
        <v>200000</v>
      </c>
    </row>
    <row r="17" spans="1:2" thickTop="1" x14ac:dyDescent="0.45"/>
    <row r="18" spans="1:2" ht="15.4" x14ac:dyDescent="0.45">
      <c r="A18" s="14" t="s">
        <v>20</v>
      </c>
    </row>
    <row r="19" spans="1:2" ht="15.4" x14ac:dyDescent="0.45">
      <c r="A19" s="13" t="s">
        <v>21</v>
      </c>
      <c r="B19" s="2">
        <v>0.88012844954959246</v>
      </c>
    </row>
    <row r="20" spans="1:2" ht="15.4" x14ac:dyDescent="0.45">
      <c r="A20" s="13" t="s">
        <v>13</v>
      </c>
      <c r="B20" s="3">
        <v>2500</v>
      </c>
    </row>
    <row r="21" spans="1:2" ht="15.4" x14ac:dyDescent="0.45">
      <c r="A21" s="13" t="s">
        <v>22</v>
      </c>
      <c r="B21" s="4">
        <v>75000</v>
      </c>
    </row>
    <row r="22" spans="1:2" ht="15.4" x14ac:dyDescent="0.45">
      <c r="A22" s="13" t="s">
        <v>14</v>
      </c>
      <c r="B22" s="2">
        <v>0.25</v>
      </c>
    </row>
    <row r="23" spans="1:2" ht="15.4" x14ac:dyDescent="0.45">
      <c r="A23" s="13" t="s">
        <v>15</v>
      </c>
      <c r="B23" s="2">
        <v>0.15</v>
      </c>
    </row>
    <row r="24" spans="1:2" ht="15.4" x14ac:dyDescent="0.45">
      <c r="A24" s="13" t="s">
        <v>16</v>
      </c>
      <c r="B24" s="2">
        <v>0.05</v>
      </c>
    </row>
    <row r="25" spans="1:2" ht="15.4" x14ac:dyDescent="0.45">
      <c r="A25" s="13" t="s">
        <v>17</v>
      </c>
      <c r="B25" s="2">
        <v>2.5000000000000001E-2</v>
      </c>
    </row>
  </sheetData>
  <conditionalFormatting sqref="B9:G9">
    <cfRule type="cellIs" dxfId="0" priority="1" operator="equal">
      <formula>2500</formula>
    </cfRule>
  </conditionalFormatting>
  <printOptions headings="1"/>
  <pageMargins left="0.7" right="0.7" top="0.75" bottom="0.75" header="0.3" footer="0.3"/>
  <pageSetup orientation="landscape" r:id="rId1"/>
  <headerFooter>
    <oddHeader>&amp;C&amp;F
&amp;A</oddHeader>
    <oddFooter>&amp;RContestant Number
Printout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LuLu's Financial Projection</vt:lpstr>
      <vt:lpstr>LuLu's Financial Projection 2</vt:lpstr>
      <vt:lpstr>LuLu's Financial Projection 3</vt:lpstr>
      <vt:lpstr>Chart</vt:lpstr>
      <vt:lpstr>'LuLu''s Financial Projection 3'!Print_Area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Campbell</dc:creator>
  <cp:lastModifiedBy>Dustin Devers</cp:lastModifiedBy>
  <cp:lastPrinted>2018-09-10T02:40:36Z</cp:lastPrinted>
  <dcterms:created xsi:type="dcterms:W3CDTF">2018-09-06T03:36:58Z</dcterms:created>
  <dcterms:modified xsi:type="dcterms:W3CDTF">2018-10-16T19:12:22Z</dcterms:modified>
</cp:coreProperties>
</file>